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80" windowHeight="883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<sst xmlns="http://schemas.openxmlformats.org/spreadsheetml/2006/main" count="37" uniqueCount="37">
  <si>
    <t>Calcul d'amortissement</t>
  </si>
  <si>
    <t>Déduction d'impôt</t>
  </si>
  <si>
    <t>Montant après déduction d'impôt</t>
  </si>
  <si>
    <t>Fonds propres</t>
  </si>
  <si>
    <t>Emprunts</t>
  </si>
  <si>
    <t>Emprunt</t>
  </si>
  <si>
    <t>Frais de dossiers</t>
  </si>
  <si>
    <t>Annuités</t>
  </si>
  <si>
    <t>Factures énergétique: avant</t>
  </si>
  <si>
    <t>Factures énergétique: après</t>
  </si>
  <si>
    <t>Economie d'argent</t>
  </si>
  <si>
    <t>Ne remplissez que les cases en jaune, ne touchez pas au reste, qui sont des calculs effectués sous Excel. Le prix du trajet sera marqué sous un fond bleu en bas du tableur</t>
  </si>
  <si>
    <t>Retour sur investissement</t>
  </si>
  <si>
    <t>Coût total de l'investissement</t>
  </si>
  <si>
    <t>Durée de vie du matériel</t>
  </si>
  <si>
    <t>Coût total du prêt</t>
  </si>
  <si>
    <t>Échéances</t>
  </si>
  <si>
    <t>années</t>
  </si>
  <si>
    <t>Échéance</t>
  </si>
  <si>
    <t>Economie nette durant le remboursement du prêt</t>
  </si>
  <si>
    <t>Economie nette une fois le prêt remboursé</t>
  </si>
  <si>
    <t>Durée de vie du matériel (en années)</t>
  </si>
  <si>
    <t>Gain total de l'investissement</t>
  </si>
  <si>
    <t>Grâce à votre investissement écologique, vous aurez économisé</t>
  </si>
  <si>
    <t>T.E.G</t>
  </si>
  <si>
    <t>comprend le taux d'intérêt majoré de l'assurance</t>
  </si>
  <si>
    <t>Prêt</t>
  </si>
  <si>
    <t>Indiquez 0 si vous n'avez pas à payer de frais de dossiers</t>
  </si>
  <si>
    <t>(1) (ex: cout d'une système de pompe a chaleur)</t>
  </si>
  <si>
    <t>Montant de l'investissement (1)</t>
  </si>
  <si>
    <t>Votre investissement</t>
  </si>
  <si>
    <t>Coût d'une installation classique (2)</t>
  </si>
  <si>
    <t>(2) Par ex, coût de la chaudière que vous auriez achetée</t>
  </si>
  <si>
    <t xml:space="preserve"> si vous n'aviez pas acheté de pompe à chaleur</t>
  </si>
  <si>
    <t>Surcoût de l'investissement</t>
  </si>
  <si>
    <t>Doit être inférieur ou égal à la durée de vie de l'investissement</t>
  </si>
  <si>
    <t>Les valeur marquées dans les cases jaunes servent à titre d'exemple. Remplacez les par vos valeurs à vous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</si>
</sst>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0"/>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
  </numFmts>
  <fonts count="5">
    <font>
      <sz val="10"/>
      <name val="Arial"/>
      <family val="0"/>
    </font>
    <font>
      <sz val="8"/>
      <name val="Arial"/>
      <family val="0"/>
    </font>
    <font>
      <b/>
      <sz val="10"/>
      <color indexed="10"/>
      <name val="Arial"/>
      <family val="2"/>
    </font>
    <font>
      <b/>
      <u val="single"/>
      <sz val="10"/>
      <color indexed="10"/>
      <name val="Arial"/>
      <family val="2"/>
    </font>
    <font>
      <sz val="10"/>
      <color indexed="12"/>
      <name val="Arial"/>
      <family val="0"/>
    </font>
  </fonts>
  <fills count="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44" fontId="0" fillId="0" borderId="0" xfId="0" applyNumberFormat="1" applyAlignment="1">
      <alignment/>
    </xf>
    <xf numFmtId="0" fontId="2" fillId="0" borderId="0" xfId="0" applyFont="1" applyAlignment="1">
      <alignment/>
    </xf>
    <xf numFmtId="0" fontId="0" fillId="2" borderId="1" xfId="0" applyFill="1" applyBorder="1" applyAlignment="1">
      <alignment/>
    </xf>
    <xf numFmtId="9" fontId="0" fillId="2" borderId="1" xfId="0" applyNumberFormat="1" applyFill="1" applyBorder="1" applyAlignment="1">
      <alignment/>
    </xf>
    <xf numFmtId="10" fontId="0" fillId="2" borderId="2" xfId="0" applyNumberFormat="1" applyFill="1" applyBorder="1" applyAlignment="1">
      <alignment/>
    </xf>
    <xf numFmtId="44" fontId="0" fillId="3" borderId="1" xfId="0" applyNumberFormat="1" applyFill="1" applyBorder="1" applyAlignment="1">
      <alignment/>
    </xf>
    <xf numFmtId="0" fontId="3" fillId="0" borderId="0" xfId="0" applyFont="1" applyAlignment="1">
      <alignment/>
    </xf>
    <xf numFmtId="44" fontId="0" fillId="4" borderId="1" xfId="0" applyNumberFormat="1" applyFill="1" applyBorder="1" applyAlignment="1">
      <alignment/>
    </xf>
    <xf numFmtId="44" fontId="0" fillId="4" borderId="1" xfId="15" applyFill="1" applyBorder="1" applyAlignment="1">
      <alignment/>
    </xf>
    <xf numFmtId="44" fontId="0" fillId="2" borderId="1" xfId="15" applyFill="1" applyBorder="1" applyAlignment="1">
      <alignment/>
    </xf>
    <xf numFmtId="44" fontId="2" fillId="0" borderId="0" xfId="0" applyNumberFormat="1" applyFont="1" applyAlignment="1">
      <alignment/>
    </xf>
    <xf numFmtId="0" fontId="4" fillId="0" borderId="0" xfId="0" applyFont="1" applyAlignment="1">
      <alignment/>
    </xf>
    <xf numFmtId="172" fontId="0" fillId="3" borderId="3" xfId="0" applyNumberFormat="1" applyFill="1" applyBorder="1" applyAlignment="1">
      <alignment/>
    </xf>
    <xf numFmtId="0" fontId="0" fillId="3" borderId="4" xfId="0" applyFill="1" applyBorder="1" applyAlignment="1">
      <alignment/>
    </xf>
  </cellXfs>
  <cellStyles count="7">
    <cellStyle name="Normal" xfId="0"/>
    <cellStyle name="Euro"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
      <selection activeCell="A3" sqref="A3"/>
    </sheetView>
  </sheetViews>
  <sheetFormatPr defaultColWidth="11.421875" defaultRowHeight="12.75"/>
  <cols>
    <col min="4" max="4" width="15.8515625" style="0" customWidth="1"/>
    <col min="5" max="5" width="13.140625" style="0" customWidth="1"/>
    <col min="6" max="6" width="11.8515625" style="0" bestFit="1" customWidth="1"/>
    <col min="7" max="7" width="18.57421875" style="0" customWidth="1"/>
    <col min="8" max="8" width="13.140625" style="0" customWidth="1"/>
  </cols>
  <sheetData>
    <row r="1" ht="12.75">
      <c r="A1" s="2" t="s">
        <v>0</v>
      </c>
    </row>
    <row r="2" ht="12.75">
      <c r="A2" s="12" t="s">
        <v>11</v>
      </c>
    </row>
    <row r="3" ht="12.75">
      <c r="A3" s="12" t="s">
        <v>36</v>
      </c>
    </row>
    <row r="5" ht="12.75">
      <c r="A5" s="7" t="s">
        <v>30</v>
      </c>
    </row>
    <row r="7" spans="1:5" ht="12.75">
      <c r="A7" t="s">
        <v>29</v>
      </c>
      <c r="E7" s="3">
        <v>10000</v>
      </c>
    </row>
    <row r="8" spans="1:7" ht="12.75">
      <c r="A8" s="12" t="s">
        <v>28</v>
      </c>
      <c r="G8" s="7" t="s">
        <v>5</v>
      </c>
    </row>
    <row r="10" spans="1:8" ht="12.75">
      <c r="A10" t="s">
        <v>1</v>
      </c>
      <c r="E10" s="4">
        <v>0.5</v>
      </c>
      <c r="G10" t="s">
        <v>26</v>
      </c>
      <c r="H10">
        <f>E15</f>
        <v>2500</v>
      </c>
    </row>
    <row r="11" spans="7:10" ht="12.75">
      <c r="G11" t="s">
        <v>24</v>
      </c>
      <c r="H11" s="5">
        <v>0.05</v>
      </c>
      <c r="J11" s="12" t="s">
        <v>25</v>
      </c>
    </row>
    <row r="12" spans="1:10" ht="12.75">
      <c r="A12" t="s">
        <v>2</v>
      </c>
      <c r="E12">
        <f>E7*E10</f>
        <v>5000</v>
      </c>
      <c r="G12" t="s">
        <v>6</v>
      </c>
      <c r="H12" s="3">
        <v>100</v>
      </c>
      <c r="J12" s="12" t="s">
        <v>27</v>
      </c>
    </row>
    <row r="13" spans="7:10" ht="12.75">
      <c r="G13" t="s">
        <v>7</v>
      </c>
      <c r="H13" s="3">
        <v>10</v>
      </c>
      <c r="J13" s="12" t="s">
        <v>35</v>
      </c>
    </row>
    <row r="14" spans="1:5" ht="12.75">
      <c r="A14" t="s">
        <v>3</v>
      </c>
      <c r="E14" s="3">
        <v>2500</v>
      </c>
    </row>
    <row r="15" spans="1:8" ht="12.75">
      <c r="A15" t="s">
        <v>4</v>
      </c>
      <c r="E15">
        <f>E12-E14</f>
        <v>2500</v>
      </c>
      <c r="G15" t="s">
        <v>15</v>
      </c>
      <c r="H15" s="9">
        <f>(H10*(H11/12))/(1-(1+(H11/12))^-(H13*12))*(H13*12)+H12</f>
        <v>3281.9654571722476</v>
      </c>
    </row>
    <row r="16" spans="7:8" ht="12.75">
      <c r="G16" t="s">
        <v>16</v>
      </c>
      <c r="H16" s="8">
        <f>H15/H13</f>
        <v>328.19654571722475</v>
      </c>
    </row>
    <row r="17" spans="1:5" ht="12.75">
      <c r="A17" t="s">
        <v>13</v>
      </c>
      <c r="E17" s="8">
        <f>E14+H15</f>
        <v>5781.965457172248</v>
      </c>
    </row>
    <row r="19" spans="1:5" ht="12.75">
      <c r="A19" t="s">
        <v>31</v>
      </c>
      <c r="E19" s="3">
        <v>1000</v>
      </c>
    </row>
    <row r="20" ht="12.75">
      <c r="A20" s="12" t="s">
        <v>32</v>
      </c>
    </row>
    <row r="21" ht="12.75">
      <c r="A21" s="12" t="s">
        <v>33</v>
      </c>
    </row>
    <row r="23" spans="1:5" ht="12.75">
      <c r="A23" t="s">
        <v>34</v>
      </c>
      <c r="E23" s="8">
        <f>E17-E19</f>
        <v>4781.965457172248</v>
      </c>
    </row>
    <row r="27" ht="12.75">
      <c r="A27" s="7" t="s">
        <v>14</v>
      </c>
    </row>
    <row r="28" ht="12.75">
      <c r="E28" s="1"/>
    </row>
    <row r="30" spans="1:5" ht="12.75">
      <c r="A30" t="s">
        <v>8</v>
      </c>
      <c r="E30" s="10">
        <v>2500</v>
      </c>
    </row>
    <row r="31" spans="1:5" ht="12.75">
      <c r="A31" t="s">
        <v>9</v>
      </c>
      <c r="E31" s="10">
        <v>1750</v>
      </c>
    </row>
    <row r="33" spans="1:5" ht="12.75">
      <c r="A33" t="s">
        <v>10</v>
      </c>
      <c r="E33" s="6">
        <f>E30-E31-E28</f>
        <v>750</v>
      </c>
    </row>
    <row r="34" spans="1:5" ht="12.75">
      <c r="A34" t="s">
        <v>18</v>
      </c>
      <c r="E34" s="1">
        <f>H16</f>
        <v>328.19654571722475</v>
      </c>
    </row>
    <row r="35" ht="12.75">
      <c r="G35" s="12"/>
    </row>
    <row r="36" spans="1:5" ht="12.75">
      <c r="A36" t="s">
        <v>19</v>
      </c>
      <c r="E36" s="6">
        <f>E33-E34</f>
        <v>421.80345428277525</v>
      </c>
    </row>
    <row r="37" spans="1:5" ht="12.75">
      <c r="A37" t="s">
        <v>20</v>
      </c>
      <c r="E37" s="6">
        <f>E33</f>
        <v>750</v>
      </c>
    </row>
    <row r="39" spans="1:5" ht="12.75">
      <c r="A39" t="s">
        <v>12</v>
      </c>
      <c r="D39" s="13">
        <f>E17/E33</f>
        <v>7.709287276229664</v>
      </c>
      <c r="E39" s="14" t="s">
        <v>17</v>
      </c>
    </row>
    <row r="41" spans="1:5" ht="12.75">
      <c r="A41" t="s">
        <v>21</v>
      </c>
      <c r="E41" s="3">
        <v>10</v>
      </c>
    </row>
    <row r="42" spans="1:5" ht="12.75">
      <c r="A42" t="s">
        <v>22</v>
      </c>
      <c r="E42" s="6">
        <f>E33*E41-E17</f>
        <v>1718.0345428277524</v>
      </c>
    </row>
    <row r="44" spans="1:6" ht="12.75">
      <c r="A44" t="s">
        <v>23</v>
      </c>
      <c r="F44" s="11">
        <f>E42</f>
        <v>1718.0345428277524</v>
      </c>
    </row>
    <row r="45" ht="12.75">
      <c r="F45" s="11"/>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Louis KURT</dc:creator>
  <cp:keywords/>
  <dc:description/>
  <cp:lastModifiedBy>Utilisateur</cp:lastModifiedBy>
  <dcterms:created xsi:type="dcterms:W3CDTF">2008-06-01T14:30:06Z</dcterms:created>
  <dcterms:modified xsi:type="dcterms:W3CDTF">2008-06-16T20:58:59Z</dcterms:modified>
  <cp:category/>
  <cp:version/>
  <cp:contentType/>
  <cp:contentStatus/>
</cp:coreProperties>
</file>